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LEY DE DISCIPLINA FINANCIERA\"/>
    </mc:Choice>
  </mc:AlternateContent>
  <bookViews>
    <workbookView xWindow="1860" yWindow="0" windowWidth="20496" windowHeight="7872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6" i="1"/>
  <c r="G6" i="1"/>
  <c r="C8" i="1"/>
  <c r="E8" i="1"/>
  <c r="G8" i="1"/>
  <c r="C9" i="1"/>
  <c r="E9" i="1"/>
  <c r="G9" i="1"/>
  <c r="C10" i="1"/>
  <c r="E10" i="1"/>
  <c r="G10" i="1"/>
  <c r="C11" i="1"/>
  <c r="E11" i="1"/>
  <c r="G11" i="1"/>
  <c r="B13" i="1"/>
  <c r="D13" i="1"/>
  <c r="F13" i="1"/>
  <c r="G13" i="1" s="1"/>
  <c r="C14" i="1"/>
  <c r="C13" i="1" s="1"/>
  <c r="E14" i="1"/>
  <c r="E13" i="1" s="1"/>
  <c r="G14" i="1"/>
  <c r="C15" i="1"/>
  <c r="E15" i="1"/>
  <c r="G15" i="1"/>
  <c r="C16" i="1"/>
  <c r="E16" i="1"/>
  <c r="G16" i="1"/>
  <c r="C19" i="1"/>
  <c r="E19" i="1"/>
  <c r="G19" i="1"/>
  <c r="C22" i="1"/>
  <c r="E22" i="1"/>
  <c r="G22" i="1"/>
  <c r="C23" i="1"/>
  <c r="E23" i="1"/>
  <c r="G23" i="1"/>
  <c r="B25" i="1"/>
  <c r="B37" i="1" s="1"/>
  <c r="B65" i="1" s="1"/>
  <c r="D25" i="1"/>
  <c r="D37" i="1" s="1"/>
  <c r="F25" i="1"/>
  <c r="G25" i="1" s="1"/>
  <c r="C26" i="1"/>
  <c r="C25" i="1" s="1"/>
  <c r="C37" i="1" s="1"/>
  <c r="E26" i="1"/>
  <c r="E25" i="1" s="1"/>
  <c r="G26" i="1"/>
  <c r="C28" i="1"/>
  <c r="E28" i="1"/>
  <c r="G28" i="1"/>
  <c r="C30" i="1"/>
  <c r="E30" i="1"/>
  <c r="G30" i="1"/>
  <c r="B41" i="1"/>
  <c r="D41" i="1"/>
  <c r="D60" i="1" s="1"/>
  <c r="F41" i="1"/>
  <c r="G41" i="1"/>
  <c r="C44" i="1"/>
  <c r="C41" i="1" s="1"/>
  <c r="E44" i="1"/>
  <c r="E41" i="1" s="1"/>
  <c r="G44" i="1"/>
  <c r="C45" i="1"/>
  <c r="E45" i="1"/>
  <c r="G45" i="1"/>
  <c r="B50" i="1"/>
  <c r="D50" i="1"/>
  <c r="F50" i="1"/>
  <c r="G50" i="1"/>
  <c r="C54" i="1"/>
  <c r="C50" i="1" s="1"/>
  <c r="E54" i="1"/>
  <c r="E50" i="1" s="1"/>
  <c r="G54" i="1"/>
  <c r="B55" i="1"/>
  <c r="D55" i="1"/>
  <c r="C55" i="1" s="1"/>
  <c r="E55" i="1"/>
  <c r="F55" i="1"/>
  <c r="G55" i="1"/>
  <c r="C59" i="1"/>
  <c r="E59" i="1"/>
  <c r="G59" i="1"/>
  <c r="B60" i="1"/>
  <c r="F60" i="1"/>
  <c r="G60" i="1"/>
  <c r="B62" i="1"/>
  <c r="C62" i="1"/>
  <c r="D62" i="1"/>
  <c r="E62" i="1"/>
  <c r="F62" i="1"/>
  <c r="G62" i="1"/>
  <c r="B70" i="1"/>
  <c r="C70" i="1"/>
  <c r="D70" i="1"/>
  <c r="E70" i="1"/>
  <c r="F70" i="1"/>
  <c r="G70" i="1"/>
  <c r="E60" i="1" l="1"/>
  <c r="D65" i="1"/>
  <c r="C60" i="1"/>
  <c r="C65" i="1" s="1"/>
  <c r="E37" i="1"/>
  <c r="F37" i="1"/>
  <c r="F65" i="1" l="1"/>
  <c r="G65" i="1" s="1"/>
  <c r="G37" i="1"/>
  <c r="E65" i="1"/>
</calcChain>
</file>

<file path=xl/sharedStrings.xml><?xml version="1.0" encoding="utf-8"?>
<sst xmlns="http://schemas.openxmlformats.org/spreadsheetml/2006/main" count="74" uniqueCount="74">
  <si>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</si>
  <si>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</si>
  <si>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</si>
  <si>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</si>
  <si>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</si>
  <si>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</si>
  <si>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</si>
  <si>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</si>
  <si>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</si>
  <si>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</si>
  <si>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</si>
  <si>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</si>
  <si>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</si>
  <si>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</si>
  <si>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</si>
  <si>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</si>
  <si>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</si>
  <si>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</si>
  <si>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</si>
  <si>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</si>
  <si>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</si>
  <si>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</si>
  <si>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</si>
  <si>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</si>
  <si>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</si>
  <si>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</si>
  <si>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</si>
  <si>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</si>
  <si>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</si>
  <si>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</si>
  <si>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</si>
  <si>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</si>
  <si>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</si>
  <si>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</si>
  <si>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</si>
  <si>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</si>
  <si>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</si>
  <si>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</si>
  <si>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</si>
  <si>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</si>
  <si>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</si>
  <si>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</si>
  <si>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</si>
  <si>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</si>
  <si>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</si>
  <si>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</si>
  <si>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</si>
  <si>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</si>
  <si>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</si>
  <si>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</si>
  <si>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</si>
  <si>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</si>
  <si>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</si>
  <si>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</si>
  <si>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</si>
  <si>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</si>
  <si>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</si>
  <si>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</si>
  <si>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</si>
  <si>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</si>
  <si>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</si>
  <si>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</si>
  <si>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</si>
  <si>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</si>
  <si>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</si>
  <si>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</si>
  <si>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</si>
  <si>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</si>
  <si>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</si>
  <si>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</si>
  <si>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</si>
  <si>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LEÓN
Estado Analítico de Ingresos Detallado - LDF
Del 1 de enero al 31 de diciembre de 2017
(PESOS)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</si>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</sst>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1" fontId="2" fillId="0" borderId="6" xfId="0" applyNumberFormat="1" applyFont="1" applyFill="1" applyBorder="1" applyAlignment="1">
      <alignment vertical="center"/>
    </xf>
    <xf numFmtId="41" fontId="5" fillId="0" borderId="6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0" fontId="6" fillId="0" borderId="0" xfId="2" applyFont="1" applyBorder="1" applyAlignment="1" applyProtection="1">
      <alignment horizontal="center" vertical="center" wrapText="1"/>
      <protection locked="0"/>
    </xf>
    <xf numFmtId="0" fontId="2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2" applyFont="1" applyBorder="1" applyAlignment="1" applyProtection="1">
      <alignment horizont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1599565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9565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19"/>
  </cols>
  <sheetData>
    <row r="1" spans="1:2" x14ac:dyDescent="0.2">
      <c r="A1" s="18"/>
      <c r="B1" s="18"/>
    </row>
    <row r="2020" spans="1:1" x14ac:dyDescent="0.2">
      <c r="A2020" s="20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tabSelected="1" view="pageBreakPreview" zoomScaleNormal="100" zoomScaleSheetLayoutView="100" workbookViewId="0">
      <pane ySplit="3" topLeftCell="A4" activePane="bottomLeft" state="frozen"/>
      <selection pane="bottomLeft" activeCell="A4" sqref="A4"/>
    </sheetView>
  </sheetViews>
  <sheetFormatPr baseColWidth="10" defaultColWidth="12" defaultRowHeight="10.199999999999999" x14ac:dyDescent="0.2"/>
  <cols>
    <col min="1" max="1" width="90.77734375" style="1" customWidth="1"/>
    <col min="2" max="2" width="18" style="1" bestFit="1" customWidth="1"/>
    <col min="3" max="3" width="19.6640625" style="1" bestFit="1" customWidth="1"/>
    <col min="4" max="4" width="16.44140625" style="1" bestFit="1" customWidth="1"/>
    <col min="5" max="5" width="16.6640625" style="1" bestFit="1" customWidth="1"/>
    <col min="6" max="6" width="16.44140625" style="1" bestFit="1" customWidth="1"/>
    <col min="7" max="7" width="18.6640625" style="1" bestFit="1" customWidth="1"/>
    <col min="8" max="16384" width="12" style="1"/>
  </cols>
  <sheetData>
    <row r="1" spans="1:7" ht="45.9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0.399999999999999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21">
        <v>1147065861.5699997</v>
      </c>
      <c r="C6" s="21">
        <f>+D6-B6</f>
        <v>-69867115.389999151</v>
      </c>
      <c r="D6" s="22">
        <v>1077198746.1800005</v>
      </c>
      <c r="E6" s="21">
        <f>+F6</f>
        <v>1045183655.1800001</v>
      </c>
      <c r="F6" s="21">
        <v>1045183655.1800001</v>
      </c>
      <c r="G6" s="21">
        <f>+F6-B6</f>
        <v>-101882206.38999963</v>
      </c>
    </row>
    <row r="7" spans="1:7" x14ac:dyDescent="0.2">
      <c r="A7" s="11" t="s">
        <v>10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</row>
    <row r="8" spans="1:7" x14ac:dyDescent="0.2">
      <c r="A8" s="11" t="s">
        <v>11</v>
      </c>
      <c r="B8" s="21">
        <v>94710.000000000015</v>
      </c>
      <c r="C8" s="21">
        <f>+D8-B8</f>
        <v>0</v>
      </c>
      <c r="D8" s="22">
        <v>94710</v>
      </c>
      <c r="E8" s="21">
        <f>+F8</f>
        <v>66484.820000000007</v>
      </c>
      <c r="F8" s="21">
        <v>66484.820000000007</v>
      </c>
      <c r="G8" s="21">
        <f>+F8-B8</f>
        <v>-28225.180000000008</v>
      </c>
    </row>
    <row r="9" spans="1:7" x14ac:dyDescent="0.2">
      <c r="A9" s="11" t="s">
        <v>12</v>
      </c>
      <c r="B9" s="21">
        <v>310602335.37</v>
      </c>
      <c r="C9" s="21">
        <f>+D9-B9</f>
        <v>8426049.0000000596</v>
      </c>
      <c r="D9" s="22">
        <v>319028384.37000006</v>
      </c>
      <c r="E9" s="21">
        <f>+F9</f>
        <v>318490017.33000004</v>
      </c>
      <c r="F9" s="21">
        <v>318490017.33000004</v>
      </c>
      <c r="G9" s="21">
        <f>+F9-B9</f>
        <v>7887681.9600000381</v>
      </c>
    </row>
    <row r="10" spans="1:7" x14ac:dyDescent="0.2">
      <c r="A10" s="11" t="s">
        <v>13</v>
      </c>
      <c r="B10" s="21">
        <v>56415852.259999998</v>
      </c>
      <c r="C10" s="21">
        <f>+D10-B10</f>
        <v>22380053.809999995</v>
      </c>
      <c r="D10" s="22">
        <v>78795906.069999993</v>
      </c>
      <c r="E10" s="21">
        <f>+F10</f>
        <v>127928463.3</v>
      </c>
      <c r="F10" s="21">
        <v>127928463.3</v>
      </c>
      <c r="G10" s="21">
        <f>+F10-B10</f>
        <v>71512611.039999992</v>
      </c>
    </row>
    <row r="11" spans="1:7" x14ac:dyDescent="0.2">
      <c r="A11" s="11" t="s">
        <v>14</v>
      </c>
      <c r="B11" s="21">
        <v>182380588.81</v>
      </c>
      <c r="C11" s="21">
        <f>+D11-B11</f>
        <v>26013720.139999986</v>
      </c>
      <c r="D11" s="22">
        <v>208394308.94999999</v>
      </c>
      <c r="E11" s="21">
        <f>+F11</f>
        <v>204665395.81</v>
      </c>
      <c r="F11" s="21">
        <v>204665395.81</v>
      </c>
      <c r="G11" s="21">
        <f>+F11-B11</f>
        <v>22284807</v>
      </c>
    </row>
    <row r="12" spans="1:7" x14ac:dyDescent="0.2">
      <c r="A12" s="11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">
      <c r="A13" s="11" t="s">
        <v>16</v>
      </c>
      <c r="B13" s="23">
        <f>SUM(B14:B24)</f>
        <v>1737440971.0900002</v>
      </c>
      <c r="C13" s="23">
        <f t="shared" ref="C13:F13" si="0">SUM(C14:C24)</f>
        <v>296660922.24999976</v>
      </c>
      <c r="D13" s="24">
        <f>SUM(D14:D24)</f>
        <v>2034101893.3399999</v>
      </c>
      <c r="E13" s="23">
        <f t="shared" si="0"/>
        <v>2012495004.76</v>
      </c>
      <c r="F13" s="23">
        <f t="shared" si="0"/>
        <v>2012495004.76</v>
      </c>
      <c r="G13" s="23">
        <f>+F13-B13</f>
        <v>275054033.66999984</v>
      </c>
    </row>
    <row r="14" spans="1:7" x14ac:dyDescent="0.2">
      <c r="A14" s="12" t="s">
        <v>17</v>
      </c>
      <c r="B14" s="21">
        <v>1393288345.0900002</v>
      </c>
      <c r="C14" s="21">
        <f>+D14-B14</f>
        <v>251810202.4599998</v>
      </c>
      <c r="D14" s="21">
        <v>1645098547.55</v>
      </c>
      <c r="E14" s="21">
        <f>+F14</f>
        <v>1584448312.28</v>
      </c>
      <c r="F14" s="21">
        <v>1584448312.28</v>
      </c>
      <c r="G14" s="21">
        <f>+F14-B14</f>
        <v>191159967.18999982</v>
      </c>
    </row>
    <row r="15" spans="1:7" x14ac:dyDescent="0.2">
      <c r="A15" s="12" t="s">
        <v>18</v>
      </c>
      <c r="B15" s="21">
        <v>17108657.000000004</v>
      </c>
      <c r="C15" s="21">
        <f>+D15-B15</f>
        <v>161913.90999999642</v>
      </c>
      <c r="D15" s="21">
        <v>17270570.91</v>
      </c>
      <c r="E15" s="21">
        <f>+F15</f>
        <v>18843412.099999998</v>
      </c>
      <c r="F15" s="21">
        <v>18843412.099999998</v>
      </c>
      <c r="G15" s="21">
        <f>+F15-B15</f>
        <v>1734755.099999994</v>
      </c>
    </row>
    <row r="16" spans="1:7" x14ac:dyDescent="0.2">
      <c r="A16" s="12" t="s">
        <v>19</v>
      </c>
      <c r="B16" s="21">
        <v>117219339</v>
      </c>
      <c r="C16" s="21">
        <f>+D16-B16</f>
        <v>18099296.539999992</v>
      </c>
      <c r="D16" s="21">
        <v>135318635.53999999</v>
      </c>
      <c r="E16" s="21">
        <f>+F16</f>
        <v>137063938.33000004</v>
      </c>
      <c r="F16" s="21">
        <v>137063938.33000004</v>
      </c>
      <c r="G16" s="21">
        <f>+F16-B16</f>
        <v>19844599.330000043</v>
      </c>
    </row>
    <row r="17" spans="1:7" x14ac:dyDescent="0.2">
      <c r="A17" s="12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">
      <c r="A18" s="12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">
      <c r="A19" s="12" t="s">
        <v>22</v>
      </c>
      <c r="B19" s="21">
        <v>1557865</v>
      </c>
      <c r="C19" s="21">
        <f>+D19-B19</f>
        <v>277612.70999999996</v>
      </c>
      <c r="D19" s="21">
        <v>1835477.71</v>
      </c>
      <c r="E19" s="21">
        <f>+F19</f>
        <v>2106014.0099999998</v>
      </c>
      <c r="F19" s="21">
        <v>2106014.0099999998</v>
      </c>
      <c r="G19" s="21">
        <f>+F19-B19</f>
        <v>548149.00999999978</v>
      </c>
    </row>
    <row r="20" spans="1:7" x14ac:dyDescent="0.2">
      <c r="A20" s="12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">
      <c r="A21" s="12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">
      <c r="A22" s="12" t="s">
        <v>25</v>
      </c>
      <c r="B22" s="21">
        <v>50275099</v>
      </c>
      <c r="C22" s="21">
        <f>+D22-B22</f>
        <v>272821.28000000119</v>
      </c>
      <c r="D22" s="21">
        <v>50547920.280000001</v>
      </c>
      <c r="E22" s="21">
        <f>+F22</f>
        <v>52424410.039999999</v>
      </c>
      <c r="F22" s="21">
        <v>52424410.039999999</v>
      </c>
      <c r="G22" s="21">
        <f>+F22-B22</f>
        <v>2149311.0399999991</v>
      </c>
    </row>
    <row r="23" spans="1:7" x14ac:dyDescent="0.2">
      <c r="A23" s="12" t="s">
        <v>26</v>
      </c>
      <c r="B23" s="21">
        <v>157991666</v>
      </c>
      <c r="C23" s="21">
        <f>+D23-B23</f>
        <v>26039075.349999994</v>
      </c>
      <c r="D23" s="21">
        <v>184030741.34999999</v>
      </c>
      <c r="E23" s="21">
        <f>+F23</f>
        <v>217608918</v>
      </c>
      <c r="F23" s="21">
        <v>217608918</v>
      </c>
      <c r="G23" s="21">
        <f>+F23-B23</f>
        <v>59617252</v>
      </c>
    </row>
    <row r="24" spans="1:7" x14ac:dyDescent="0.2">
      <c r="A24" s="12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">
      <c r="A25" s="11" t="s">
        <v>28</v>
      </c>
      <c r="B25" s="23">
        <f>SUM(B26:B30)</f>
        <v>25282521.999999996</v>
      </c>
      <c r="C25" s="23">
        <f t="shared" ref="C25:F25" si="1">SUM(C26:C30)</f>
        <v>-166677.27999999808</v>
      </c>
      <c r="D25" s="24">
        <f>SUM(D26:D30)</f>
        <v>25115844.719999999</v>
      </c>
      <c r="E25" s="23">
        <f t="shared" si="1"/>
        <v>34841979.089999996</v>
      </c>
      <c r="F25" s="23">
        <f t="shared" si="1"/>
        <v>34841979.089999996</v>
      </c>
      <c r="G25" s="23">
        <f>+F25-B25</f>
        <v>9559457.0899999999</v>
      </c>
    </row>
    <row r="26" spans="1:7" x14ac:dyDescent="0.2">
      <c r="A26" s="12" t="s">
        <v>29</v>
      </c>
      <c r="B26" s="21">
        <v>0</v>
      </c>
      <c r="C26" s="21">
        <f>+D26-B26</f>
        <v>204335.66</v>
      </c>
      <c r="D26" s="21">
        <v>204335.66</v>
      </c>
      <c r="E26" s="21">
        <f>+F26</f>
        <v>413774.66999999993</v>
      </c>
      <c r="F26" s="21">
        <v>413774.66999999993</v>
      </c>
      <c r="G26" s="21">
        <f>+F26-B26</f>
        <v>413774.66999999993</v>
      </c>
    </row>
    <row r="27" spans="1:7" x14ac:dyDescent="0.2">
      <c r="A27" s="12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">
      <c r="A28" s="12" t="s">
        <v>31</v>
      </c>
      <c r="B28" s="21">
        <v>24562469.999999996</v>
      </c>
      <c r="C28" s="21">
        <f>+D28-B28</f>
        <v>-360868.66999999806</v>
      </c>
      <c r="D28" s="21">
        <v>24201601.329999998</v>
      </c>
      <c r="E28" s="21">
        <f>+F28</f>
        <v>33758690.839999996</v>
      </c>
      <c r="F28" s="21">
        <v>33758690.839999996</v>
      </c>
      <c r="G28" s="21">
        <f>+F28-B28</f>
        <v>9196220.8399999999</v>
      </c>
    </row>
    <row r="29" spans="1:7" x14ac:dyDescent="0.2">
      <c r="A29" s="12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">
      <c r="A30" s="12" t="s">
        <v>33</v>
      </c>
      <c r="B30" s="21">
        <v>720052</v>
      </c>
      <c r="C30" s="21">
        <f>+D30-B30</f>
        <v>-10144.270000000019</v>
      </c>
      <c r="D30" s="21">
        <v>709907.73</v>
      </c>
      <c r="E30" s="21">
        <f>+F30</f>
        <v>669513.57999999996</v>
      </c>
      <c r="F30" s="21">
        <v>669513.57999999996</v>
      </c>
      <c r="G30" s="21">
        <f>+F30-B30</f>
        <v>-50538.420000000042</v>
      </c>
    </row>
    <row r="31" spans="1:7" x14ac:dyDescent="0.2">
      <c r="A31" s="11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">
      <c r="A32" s="11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x14ac:dyDescent="0.2">
      <c r="A33" s="12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7" x14ac:dyDescent="0.2">
      <c r="A34" s="11" t="s">
        <v>37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x14ac:dyDescent="0.2">
      <c r="A35" s="12" t="s">
        <v>38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">
      <c r="A36" s="12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">
      <c r="A37" s="9" t="s">
        <v>40</v>
      </c>
      <c r="B37" s="23">
        <f>SUM(B6:B13)+B25+B31+B32+B34</f>
        <v>3459282841.0999994</v>
      </c>
      <c r="C37" s="23">
        <f>SUM(C6:C13)+C25+C31+C32+C34</f>
        <v>283446952.53000069</v>
      </c>
      <c r="D37" s="23">
        <f>SUM(D6:D13)+D25+D31+D32+D34</f>
        <v>3742729793.6300006</v>
      </c>
      <c r="E37" s="23">
        <f>SUM(E6:E13)+E25+E31+E32+E34</f>
        <v>3743671000.29</v>
      </c>
      <c r="F37" s="23">
        <f>SUM(F6:F13)+F25+F31+F32+F34</f>
        <v>3743671000.29</v>
      </c>
      <c r="G37" s="23">
        <f>+F37-B37</f>
        <v>284388159.19000053</v>
      </c>
    </row>
    <row r="38" spans="1:7" x14ac:dyDescent="0.2">
      <c r="A38" s="9" t="s">
        <v>41</v>
      </c>
      <c r="B38" s="21"/>
      <c r="C38" s="21"/>
      <c r="D38" s="21"/>
      <c r="E38" s="21"/>
      <c r="F38" s="21"/>
      <c r="G38" s="21"/>
    </row>
    <row r="39" spans="1:7" ht="5.0999999999999996" customHeight="1" x14ac:dyDescent="0.2">
      <c r="A39" s="13"/>
      <c r="B39" s="21"/>
      <c r="C39" s="21"/>
      <c r="D39" s="21"/>
      <c r="E39" s="21"/>
      <c r="F39" s="21"/>
      <c r="G39" s="21"/>
    </row>
    <row r="40" spans="1:7" x14ac:dyDescent="0.2">
      <c r="A40" s="9" t="s">
        <v>42</v>
      </c>
      <c r="B40" s="21"/>
      <c r="C40" s="21"/>
      <c r="D40" s="21"/>
      <c r="E40" s="21"/>
      <c r="F40" s="21"/>
      <c r="G40" s="21"/>
    </row>
    <row r="41" spans="1:7" x14ac:dyDescent="0.2">
      <c r="A41" s="11" t="s">
        <v>43</v>
      </c>
      <c r="B41" s="23">
        <f>SUM(B42:B49)</f>
        <v>979549785.99999988</v>
      </c>
      <c r="C41" s="23">
        <f t="shared" ref="C41:F41" si="2">SUM(C42:C49)</f>
        <v>93415089.000000149</v>
      </c>
      <c r="D41" s="23">
        <f>SUM(D42:D49)</f>
        <v>1072964875</v>
      </c>
      <c r="E41" s="23">
        <f t="shared" si="2"/>
        <v>1072964875</v>
      </c>
      <c r="F41" s="23">
        <f t="shared" si="2"/>
        <v>1072964875</v>
      </c>
      <c r="G41" s="23">
        <f>+F41-B41</f>
        <v>93415089.000000119</v>
      </c>
    </row>
    <row r="42" spans="1:7" x14ac:dyDescent="0.2">
      <c r="A42" s="12" t="s">
        <v>44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</row>
    <row r="43" spans="1:7" x14ac:dyDescent="0.2">
      <c r="A43" s="12" t="s">
        <v>45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</row>
    <row r="44" spans="1:7" x14ac:dyDescent="0.2">
      <c r="A44" s="12" t="s">
        <v>46</v>
      </c>
      <c r="B44" s="21">
        <v>204867429.99999997</v>
      </c>
      <c r="C44" s="21">
        <f>+D44-B44</f>
        <v>21966533.00000003</v>
      </c>
      <c r="D44" s="21">
        <v>226833963</v>
      </c>
      <c r="E44" s="21">
        <f>+F44</f>
        <v>226833963</v>
      </c>
      <c r="F44" s="21">
        <v>226833963</v>
      </c>
      <c r="G44" s="21">
        <f>+F44-B44</f>
        <v>21966533.00000003</v>
      </c>
    </row>
    <row r="45" spans="1:7" x14ac:dyDescent="0.2">
      <c r="A45" s="14" t="s">
        <v>47</v>
      </c>
      <c r="B45" s="21">
        <v>774682355.99999988</v>
      </c>
      <c r="C45" s="21">
        <f>+D45-B45</f>
        <v>71448556.000000119</v>
      </c>
      <c r="D45" s="21">
        <v>846130912</v>
      </c>
      <c r="E45" s="21">
        <f>+F45</f>
        <v>846130912</v>
      </c>
      <c r="F45" s="21">
        <v>846130912</v>
      </c>
      <c r="G45" s="21">
        <f>+F45-B45</f>
        <v>71448556.000000119</v>
      </c>
    </row>
    <row r="46" spans="1:7" x14ac:dyDescent="0.2">
      <c r="A46" s="12" t="s">
        <v>48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7" x14ac:dyDescent="0.2">
      <c r="A47" s="12" t="s">
        <v>49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</row>
    <row r="48" spans="1:7" x14ac:dyDescent="0.2">
      <c r="A48" s="12" t="s">
        <v>50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</row>
    <row r="49" spans="1:7" x14ac:dyDescent="0.2">
      <c r="A49" s="12" t="s">
        <v>51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</row>
    <row r="50" spans="1:7" x14ac:dyDescent="0.2">
      <c r="A50" s="11" t="s">
        <v>52</v>
      </c>
      <c r="B50" s="23">
        <f t="shared" ref="B50:F50" si="3">SUM(B51:B54)</f>
        <v>124895000</v>
      </c>
      <c r="C50" s="23">
        <f t="shared" si="3"/>
        <v>967213001.96999979</v>
      </c>
      <c r="D50" s="23">
        <f>SUM(D51:D54)</f>
        <v>1092108001.9699998</v>
      </c>
      <c r="E50" s="23">
        <f t="shared" si="3"/>
        <v>783289711.22000003</v>
      </c>
      <c r="F50" s="23">
        <f t="shared" si="3"/>
        <v>783289711.22000003</v>
      </c>
      <c r="G50" s="23">
        <f>+F50-B50</f>
        <v>658394711.22000003</v>
      </c>
    </row>
    <row r="51" spans="1:7" x14ac:dyDescent="0.2">
      <c r="A51" s="12" t="s">
        <v>53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</row>
    <row r="52" spans="1:7" x14ac:dyDescent="0.2">
      <c r="A52" s="12" t="s">
        <v>54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</row>
    <row r="53" spans="1:7" x14ac:dyDescent="0.2">
      <c r="A53" s="12" t="s">
        <v>55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</row>
    <row r="54" spans="1:7" x14ac:dyDescent="0.2">
      <c r="A54" s="12" t="s">
        <v>56</v>
      </c>
      <c r="B54" s="21">
        <v>124895000</v>
      </c>
      <c r="C54" s="21">
        <f>+D54-B54</f>
        <v>967213001.96999979</v>
      </c>
      <c r="D54" s="21">
        <v>1092108001.9699998</v>
      </c>
      <c r="E54" s="21">
        <f>+F54</f>
        <v>783289711.22000003</v>
      </c>
      <c r="F54" s="21">
        <v>783289711.22000003</v>
      </c>
      <c r="G54" s="21">
        <f>+F54-B54</f>
        <v>658394711.22000003</v>
      </c>
    </row>
    <row r="55" spans="1:7" x14ac:dyDescent="0.2">
      <c r="A55" s="11" t="s">
        <v>57</v>
      </c>
      <c r="B55" s="21">
        <f>SUM(B56:B57)</f>
        <v>0</v>
      </c>
      <c r="C55" s="21">
        <f>+D55-B55</f>
        <v>0</v>
      </c>
      <c r="D55" s="21">
        <f>SUM(D56:D57)</f>
        <v>0</v>
      </c>
      <c r="E55" s="21">
        <f t="shared" ref="E55:F55" si="4">SUM(E56:E57)</f>
        <v>0</v>
      </c>
      <c r="F55" s="21">
        <f t="shared" si="4"/>
        <v>0</v>
      </c>
      <c r="G55" s="21">
        <f>+F55-B55</f>
        <v>0</v>
      </c>
    </row>
    <row r="56" spans="1:7" x14ac:dyDescent="0.2">
      <c r="A56" s="12" t="s">
        <v>58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</row>
    <row r="57" spans="1:7" x14ac:dyDescent="0.2">
      <c r="A57" s="12" t="s">
        <v>59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7" x14ac:dyDescent="0.2">
      <c r="A58" s="11" t="s">
        <v>60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</row>
    <row r="59" spans="1:7" x14ac:dyDescent="0.2">
      <c r="A59" s="11" t="s">
        <v>61</v>
      </c>
      <c r="B59" s="21">
        <v>8150860.3299999991</v>
      </c>
      <c r="C59" s="21">
        <f>+D59-B59</f>
        <v>15426606.290000003</v>
      </c>
      <c r="D59" s="21">
        <v>23577466.620000001</v>
      </c>
      <c r="E59" s="21">
        <f>+F59</f>
        <v>25177552.980000004</v>
      </c>
      <c r="F59" s="21">
        <v>25177552.980000004</v>
      </c>
      <c r="G59" s="21">
        <f>+F59-B59</f>
        <v>17026692.650000006</v>
      </c>
    </row>
    <row r="60" spans="1:7" x14ac:dyDescent="0.2">
      <c r="A60" s="9" t="s">
        <v>62</v>
      </c>
      <c r="B60" s="23">
        <f>B41+B50+B55+B58+B59</f>
        <v>1112595646.3299999</v>
      </c>
      <c r="C60" s="23">
        <f>C41+C50+C55+C58+C59</f>
        <v>1076054697.26</v>
      </c>
      <c r="D60" s="23">
        <f>D41+D50+D55+D58+D59</f>
        <v>2188650343.5899997</v>
      </c>
      <c r="E60" s="23">
        <f>E41+E50+E55+E58+E59</f>
        <v>1881432139.2</v>
      </c>
      <c r="F60" s="23">
        <f>F41+F50+F55+F58+F59</f>
        <v>1881432139.2</v>
      </c>
      <c r="G60" s="23">
        <f>+F60-B60</f>
        <v>768836492.87000012</v>
      </c>
    </row>
    <row r="61" spans="1:7" ht="5.0999999999999996" customHeight="1" x14ac:dyDescent="0.2">
      <c r="A61" s="13"/>
      <c r="B61" s="21"/>
      <c r="C61" s="21"/>
      <c r="D61" s="21"/>
      <c r="E61" s="21"/>
      <c r="F61" s="21"/>
      <c r="G61" s="21"/>
    </row>
    <row r="62" spans="1:7" x14ac:dyDescent="0.2">
      <c r="A62" s="9" t="s">
        <v>63</v>
      </c>
      <c r="B62" s="23">
        <f>SUM(B63)</f>
        <v>0</v>
      </c>
      <c r="C62" s="23">
        <f t="shared" ref="C62:F62" si="5">SUM(C63)</f>
        <v>0</v>
      </c>
      <c r="D62" s="23">
        <f>SUM(D63)</f>
        <v>0</v>
      </c>
      <c r="E62" s="23">
        <f t="shared" si="5"/>
        <v>0</v>
      </c>
      <c r="F62" s="23">
        <f t="shared" si="5"/>
        <v>0</v>
      </c>
      <c r="G62" s="21">
        <f>+F62-B62</f>
        <v>0</v>
      </c>
    </row>
    <row r="63" spans="1:7" x14ac:dyDescent="0.2">
      <c r="A63" s="11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</row>
    <row r="64" spans="1:7" ht="5.0999999999999996" customHeight="1" x14ac:dyDescent="0.2">
      <c r="A64" s="13"/>
      <c r="B64" s="21"/>
      <c r="C64" s="21"/>
      <c r="D64" s="21"/>
      <c r="E64" s="21"/>
      <c r="F64" s="21"/>
      <c r="G64" s="23"/>
    </row>
    <row r="65" spans="1:7" x14ac:dyDescent="0.2">
      <c r="A65" s="9" t="s">
        <v>65</v>
      </c>
      <c r="B65" s="23">
        <f>B37+B60+B62</f>
        <v>4571878487.4299994</v>
      </c>
      <c r="C65" s="23">
        <f>C37+C60+C62</f>
        <v>1359501649.7900007</v>
      </c>
      <c r="D65" s="23">
        <f>D37+D60+D62</f>
        <v>5931380137.2200003</v>
      </c>
      <c r="E65" s="23">
        <f>E37+E60+E62</f>
        <v>5625103139.4899998</v>
      </c>
      <c r="F65" s="23">
        <f>F37+F60+F62</f>
        <v>5625103139.4899998</v>
      </c>
      <c r="G65" s="23">
        <f>+F65-B65</f>
        <v>1053224652.0600004</v>
      </c>
    </row>
    <row r="66" spans="1:7" ht="5.0999999999999996" customHeight="1" x14ac:dyDescent="0.2">
      <c r="A66" s="13"/>
      <c r="B66" s="21"/>
      <c r="C66" s="21"/>
      <c r="D66" s="21"/>
      <c r="E66" s="21"/>
      <c r="F66" s="21"/>
      <c r="G66" s="21"/>
    </row>
    <row r="67" spans="1:7" x14ac:dyDescent="0.2">
      <c r="A67" s="9" t="s">
        <v>66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</row>
    <row r="68" spans="1:7" x14ac:dyDescent="0.2">
      <c r="A68" s="11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</row>
    <row r="69" spans="1:7" x14ac:dyDescent="0.2">
      <c r="A69" s="11" t="s">
        <v>68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</row>
    <row r="70" spans="1:7" x14ac:dyDescent="0.2">
      <c r="A70" s="15" t="s">
        <v>69</v>
      </c>
      <c r="B70" s="23">
        <f>B68+B69</f>
        <v>0</v>
      </c>
      <c r="C70" s="23">
        <f t="shared" ref="C70:F70" si="6">C68+C69</f>
        <v>0</v>
      </c>
      <c r="D70" s="23">
        <f t="shared" si="6"/>
        <v>0</v>
      </c>
      <c r="E70" s="23">
        <f t="shared" si="6"/>
        <v>0</v>
      </c>
      <c r="F70" s="23">
        <f t="shared" si="6"/>
        <v>0</v>
      </c>
      <c r="G70" s="23">
        <f>+F70-B70</f>
        <v>0</v>
      </c>
    </row>
    <row r="71" spans="1:7" ht="5.0999999999999996" customHeight="1" x14ac:dyDescent="0.2">
      <c r="A71" s="16"/>
      <c r="B71" s="17"/>
      <c r="C71" s="17"/>
      <c r="D71" s="17"/>
      <c r="E71" s="17"/>
      <c r="F71" s="17"/>
      <c r="G71" s="17"/>
    </row>
    <row r="81" spans="1:6" x14ac:dyDescent="0.2">
      <c r="A81" s="26"/>
      <c r="C81" s="26"/>
      <c r="D81" s="26"/>
      <c r="E81" s="26"/>
      <c r="F81" s="26"/>
    </row>
    <row r="82" spans="1:6" ht="20.399999999999999" x14ac:dyDescent="0.2">
      <c r="A82" s="25" t="s">
        <v>72</v>
      </c>
      <c r="D82" s="31" t="s">
        <v>73</v>
      </c>
      <c r="E82" s="31"/>
    </row>
  </sheetData>
  <autoFilter ref="A3:G71"/>
  <mergeCells count="3">
    <mergeCell ref="A1:G1"/>
    <mergeCell ref="B2:F2"/>
    <mergeCell ref="D82:E82"/>
  </mergeCells>
  <pageMargins left="0.7" right="0.7" top="0.75" bottom="0.75" header="0.3" footer="0.3"/>
  <pageSetup scale="51" orientation="portrait" r:id="rId1"/>
  <ignoredErrors>
    <ignoredError sqref="B25:G7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2018-01-30T15:25:44Z</cp:lastPrinted>
  <dcterms:created xsi:type="dcterms:W3CDTF">2017-01-11T17:22:08Z</dcterms:created>
  <dcterms:modified xsi:type="dcterms:W3CDTF">2018-01-30T20:46:20Z</dcterms:modified>
</cp:coreProperties>
</file>